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<sst xmlns="http://schemas.openxmlformats.org/spreadsheetml/2006/main" count="1059" uniqueCount="875">
  <si>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</si>
  <si>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</si>
  <si>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</si>
  <si>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</si>
  <si>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</si>
  <si>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</si>
  <si>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</si>
  <si>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</si>
  <si>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</si>
  <si>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</si>
  <si>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</si>
  <si>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</si>
  <si>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</si>
  <si>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</si>
  <si>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</si>
  <si>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</si>
  <si>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</si>
  <si>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</si>
  <si>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</si>
  <si>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</si>
  <si>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</si>
  <si>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</si>
  <si>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</si>
  <si>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</si>
  <si>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</si>
  <si>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</si>
  <si>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</si>
  <si>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</si>
  <si>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</si>
  <si>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</si>
  <si>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</si>
  <si>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</si>
  <si>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</si>
  <si>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</si>
  <si>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</si>
  <si>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</si>
  <si>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</si>
  <si>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</si>
  <si>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</si>
  <si>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</si>
  <si>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</si>
  <si>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</si>
  <si>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</si>
  <si>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</si>
  <si>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</si>
  <si>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</si>
  <si>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</si>
  <si>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</si>
  <si>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</si>
  <si>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</si>
  <si>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</si>
  <si>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</si>
  <si>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</si>
  <si>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</si>
  <si>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</si>
  <si>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</si>
  <si>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</si>
  <si>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</si>
  <si>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</si>
  <si>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</si>
  <si>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</si>
  <si>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</si>
  <si>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</si>
  <si>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</si>
  <si>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</si>
  <si>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</si>
  <si>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</si>
  <si>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</si>
  <si>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</si>
  <si>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</si>
  <si>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</si>
  <si>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</si>
  <si>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</si>
  <si>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</si>
  <si>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</si>
  <si>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</si>
  <si>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</si>
  <si>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</si>
  <si>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</si>
  <si>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</si>
  <si>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</si>
  <si>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</si>
  <si>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</si>
  <si>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</si>
  <si>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</si>
  <si>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</si>
  <si>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</si>
  <si>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</si>
  <si>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</si>
  <si>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</si>
  <si>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</si>
  <si>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</si>
  <si>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</si>
  <si>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</si>
  <si>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</si>
  <si>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</si>
  <si>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</si>
  <si>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</si>
  <si>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</si>
  <si>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</si>
  <si>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</si>
  <si>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</si>
  <si>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</si>
  <si>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</si>
  <si>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</si>
  <si>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</si>
  <si>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</si>
  <si>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</si>
  <si>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</si>
  <si>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</si>
  <si>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</si>
  <si>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</si>
  <si>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</si>
  <si>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</si>
  <si>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</si>
  <si>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</si>
  <si>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</si>
  <si>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</si>
  <si>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</si>
  <si>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</si>
  <si>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</si>
  <si>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</si>
  <si>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</si>
  <si>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</si>
  <si>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</si>
  <si>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</si>
  <si>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</si>
  <si>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</si>
  <si>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</si>
  <si>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</si>
  <si>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</si>
  <si>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</si>
  <si>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</si>
  <si>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</si>
  <si>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</si>
  <si>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</si>
  <si>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</si>
  <si>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</si>
  <si>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</si>
  <si>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</si>
  <si>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</si>
  <si>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</si>
  <si>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</si>
  <si>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</si>
  <si>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</si>
  <si>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</si>
  <si>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</si>
  <si>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</si>
  <si>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</si>
  <si>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</si>
  <si>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</si>
  <si>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</si>
  <si>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</si>
  <si>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</si>
  <si>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</si>
  <si>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</si>
  <si>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</si>
  <si>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</si>
  <si>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</si>
  <si>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</si>
  <si>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</si>
  <si>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</si>
  <si>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</si>
  <si>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</si>
  <si>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</si>
  <si>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</si>
  <si>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</si>
  <si>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</si>
  <si>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</si>
  <si>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</si>
  <si>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</si>
  <si>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</si>
  <si>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</si>
  <si>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</si>
  <si>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</si>
  <si>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</si>
  <si>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</si>
  <si>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</si>
  <si>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</si>
  <si>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</si>
  <si>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</si>
  <si>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</si>
  <si>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</si>
  <si>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</si>
  <si>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</si>
  <si>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</si>
  <si>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</si>
  <si>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</si>
  <si>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</si>
  <si>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</si>
  <si>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</si>
  <si>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</si>
  <si>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</si>
  <si>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</si>
  <si>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</si>
  <si>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</si>
  <si>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</si>
  <si>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</si>
  <si>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</si>
  <si>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</si>
  <si>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</si>
  <si>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</si>
  <si>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</si>
  <si>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</si>
  <si>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</si>
  <si>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</si>
  <si>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</si>
  <si>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</si>
  <si>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</si>
  <si>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</si>
  <si>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</si>
  <si>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</si>
  <si>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</si>
  <si>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</si>
  <si>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</si>
  <si>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</si>
  <si>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</si>
  <si>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</si>
  <si>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</si>
  <si>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</si>
  <si>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</si>
  <si>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</si>
  <si>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</si>
  <si>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</si>
  <si>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</si>
  <si>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</si>
  <si>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</si>
  <si>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</si>
  <si>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</si>
  <si>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</si>
  <si>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</si>
  <si>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</si>
  <si>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</si>
  <si>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</si>
  <si>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</si>
  <si>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</si>
  <si>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</si>
  <si>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</si>
  <si>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</si>
  <si>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</si>
  <si>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</si>
  <si>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</si>
  <si>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</si>
  <si>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</si>
  <si>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</si>
  <si>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</si>
  <si>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</si>
  <si>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</si>
  <si>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</si>
  <si>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</si>
  <si>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</si>
  <si>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</si>
  <si>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</si>
  <si>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</si>
  <si>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</si>
  <si>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</si>
  <si>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</si>
  <si>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</si>
  <si>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</si>
  <si>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</si>
  <si>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</si>
  <si>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</si>
  <si>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</si>
  <si>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</si>
  <si>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</si>
  <si>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</si>
  <si>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</si>
  <si>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</si>
  <si>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</si>
  <si>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</si>
  <si>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</si>
  <si>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</si>
  <si>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</si>
  <si>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</si>
  <si>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</si>
  <si>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</si>
  <si>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</si>
  <si>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</si>
  <si>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</si>
  <si>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</si>
  <si>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</si>
  <si>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</si>
  <si>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</si>
  <si>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</si>
  <si>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</si>
  <si>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</si>
  <si>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</si>
  <si>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</si>
  <si>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</si>
  <si>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</si>
  <si>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</si>
  <si>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</si>
  <si>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</si>
  <si>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</si>
  <si>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</si>
  <si>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</si>
  <si>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</si>
  <si>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</si>
  <si>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</si>
  <si>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</si>
  <si>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</si>
  <si>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</si>
  <si>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</si>
  <si>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</si>
  <si>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</si>
  <si>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</si>
  <si>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</si>
  <si>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</si>
  <si>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</si>
  <si>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</si>
  <si>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</si>
  <si>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</si>
  <si>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</si>
  <si>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</si>
  <si>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</si>
  <si>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</si>
  <si>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</si>
  <si>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</si>
  <si>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</si>
  <si>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</si>
  <si>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</si>
  <si>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</si>
  <si>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</si>
  <si>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</si>
  <si>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</si>
  <si>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</si>
  <si>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</si>
  <si>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</si>
  <si>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</si>
  <si>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</si>
  <si>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</si>
  <si>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</si>
  <si>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</si>
  <si>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</si>
  <si>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</si>
  <si>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</si>
  <si>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</si>
  <si>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</si>
  <si>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</si>
  <si>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</si>
  <si>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</si>
  <si>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</si>
  <si>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</si>
  <si>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</si>
  <si>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</si>
  <si>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</si>
  <si>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</si>
  <si>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</si>
  <si>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</si>
  <si>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</si>
  <si>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</si>
  <si>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</si>
  <si>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</si>
  <si>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</si>
  <si>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</si>
  <si>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</si>
  <si>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</si>
  <si>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</si>
  <si>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</si>
  <si>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</si>
  <si>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</si>
  <si>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</si>
  <si>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</si>
  <si>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</si>
  <si>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</si>
  <si>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</si>
  <si>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</si>
  <si>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</si>
  <si>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</si>
  <si>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</si>
  <si>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</si>
  <si>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</si>
  <si>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</si>
  <si>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</si>
  <si>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</si>
  <si>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</si>
  <si>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</si>
  <si>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</si>
  <si>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</si>
  <si>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</si>
  <si>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</si>
  <si>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</si>
  <si>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</si>
  <si>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</si>
  <si>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</si>
  <si>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</si>
  <si>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</si>
  <si>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</si>
  <si>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</si>
  <si>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</si>
  <si>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</si>
  <si>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</si>
  <si>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</si>
  <si>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</si>
  <si>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</si>
  <si>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</si>
  <si>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</si>
  <si>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</si>
  <si>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</si>
  <si>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</si>
  <si>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</si>
  <si>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</si>
  <si>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</si>
  <si>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</si>
  <si>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</si>
  <si>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</si>
  <si>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</si>
  <si>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</si>
  <si>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</si>
  <si>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</si>
  <si>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</si>
  <si>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</si>
  <si>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</si>
  <si>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</si>
  <si>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</si>
  <si>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</si>
  <si>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</si>
  <si>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</si>
  <si>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</si>
  <si>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</si>
  <si>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</si>
  <si>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</si>
  <si>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</si>
  <si>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</si>
  <si>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</si>
  <si>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</si>
  <si>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</si>
  <si>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</si>
  <si>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</si>
  <si>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</si>
  <si>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</si>
  <si>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</si>
  <si>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</si>
  <si>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</si>
  <si>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</si>
  <si>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</si>
  <si>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</si>
  <si>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</si>
  <si>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</si>
  <si>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</si>
  <si>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</si>
  <si>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</si>
  <si>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</si>
  <si>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</si>
  <si>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</si>
  <si>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</si>
  <si>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</si>
  <si>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</si>
  <si>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</si>
  <si>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</si>
  <si>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</si>
  <si>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</si>
  <si>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</si>
  <si>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</si>
  <si>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</si>
  <si>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</si>
  <si>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</si>
  <si>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</si>
  <si>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</si>
  <si>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</si>
  <si>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</si>
  <si>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</si>
  <si>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</si>
  <si>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</si>
  <si>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</si>
  <si>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</si>
  <si>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</si>
  <si>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</si>
  <si>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</si>
  <si>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</si>
  <si>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</si>
  <si>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</si>
  <si>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</si>
  <si>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</si>
  <si>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</si>
  <si>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</si>
  <si>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</si>
  <si>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</si>
  <si>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</si>
  <si>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</si>
  <si>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</si>
  <si>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</si>
  <si>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</si>
  <si>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</si>
  <si>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</si>
  <si>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</si>
  <si>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</si>
  <si>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</si>
  <si>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</si>
  <si>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</si>
  <si>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</si>
  <si>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</si>
  <si>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</si>
  <si>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</si>
  <si>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</si>
  <si>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</si>
  <si>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</si>
  <si>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</si>
  <si>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</si>
  <si>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</si>
  <si>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</si>
  <si>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</si>
  <si>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</si>
  <si>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</si>
  <si>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</si>
  <si>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</si>
  <si>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</si>
  <si>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</si>
  <si>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</si>
  <si>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</si>
  <si>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</si>
  <si>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</si>
  <si>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</si>
  <si>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</si>
  <si>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</si>
  <si>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</si>
  <si>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</si>
  <si>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</si>
  <si>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</si>
  <si>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</si>
  <si>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</si>
  <si>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</si>
  <si>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</si>
  <si>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</si>
  <si>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</si>
  <si>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</si>
  <si>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</si>
  <si>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</si>
  <si>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</si>
  <si>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</si>
  <si>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</si>
  <si>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</si>
  <si>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</si>
  <si>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</si>
  <si>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</si>
  <si>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</si>
  <si>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</si>
  <si>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</si>
  <si>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</si>
  <si>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</si>
  <si>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</si>
  <si>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</si>
  <si>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</si>
  <si>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</si>
  <si>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</si>
  <si>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</si>
  <si>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</si>
  <si>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</si>
  <si>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</si>
  <si>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</si>
  <si>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</si>
  <si>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</si>
  <si>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</si>
  <si>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</si>
  <si>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</si>
  <si>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</si>
  <si>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</si>
  <si>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</si>
  <si>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</si>
  <si>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</si>
  <si>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</si>
  <si>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</si>
  <si>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</si>
  <si>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</si>
  <si>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</si>
  <si>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</si>
  <si>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</si>
  <si>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</si>
  <si>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</si>
  <si>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</si>
  <si>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</si>
  <si>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</si>
  <si>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</si>
  <si>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</si>
  <si>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</si>
  <si>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</si>
  <si>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</si>
  <si>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</si>
  <si>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</si>
  <si>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</si>
  <si>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</si>
  <si>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</si>
  <si>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</si>
  <si>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</si>
  <si>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</si>
  <si>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</si>
  <si>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</si>
  <si>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</si>
  <si>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</si>
  <si>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</si>
  <si>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</si>
  <si>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</si>
  <si>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</si>
  <si>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</si>
  <si>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</si>
  <si>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</si>
  <si>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</si>
  <si>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</si>
  <si>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</si>
  <si>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</si>
  <si>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</si>
  <si>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</si>
  <si>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</si>
  <si>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</si>
  <si>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</si>
  <si>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</si>
  <si>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</si>
  <si>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</si>
  <si>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</si>
  <si>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</si>
  <si>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</si>
  <si>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</si>
  <si>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</si>
  <si>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</si>
  <si>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</si>
  <si>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</si>
  <si>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</si>
  <si>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</si>
  <si>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</si>
  <si>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</si>
  <si>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</si>
  <si>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</si>
  <si>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</si>
  <si>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</si>
  <si>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</si>
  <si>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</si>
  <si>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</si>
  <si>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</si>
  <si>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</si>
  <si>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</si>
  <si>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</si>
  <si>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</si>
  <si>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</si>
  <si>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</si>
  <si>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</si>
  <si>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</si>
  <si>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</si>
  <si>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</si>
  <si>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</si>
  <si>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</si>
  <si>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</si>
  <si>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</si>
  <si>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</si>
  <si>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</si>
  <si>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</si>
  <si>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</si>
  <si>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</si>
  <si>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</si>
  <si>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</si>
  <si>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</si>
  <si>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</si>
  <si>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</si>
  <si>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</si>
  <si>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</si>
  <si>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</si>
  <si>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</si>
  <si>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</si>
  <si>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</si>
  <si>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</si>
  <si>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</si>
  <si>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</si>
  <si>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</si>
  <si>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</si>
  <si>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</si>
  <si>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</si>
  <si>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</si>
  <si>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</si>
  <si>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</si>
  <si>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</si>
  <si>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</si>
  <si>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</si>
  <si>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</si>
  <si>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</si>
  <si>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</si>
  <si>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</si>
  <si>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</si>
  <si>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</si>
  <si>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</si>
  <si>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</si>
  <si>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</si>
  <si>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</si>
  <si>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</si>
  <si>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</si>
  <si>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</si>
  <si>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</si>
  <si>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</si>
  <si>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</si>
  <si>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</si>
  <si>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</si>
  <si>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</si>
  <si>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</si>
  <si>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</si>
  <si>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</si>
  <si>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</si>
  <si>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</si>
  <si>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</si>
  <si>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</si>
  <si>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</si>
  <si>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</si>
  <si>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</si>
  <si>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</si>
  <si>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</si>
  <si>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</si>
  <si>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</si>
  <si>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</si>
  <si>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</si>
  <si>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</si>
  <si>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</si>
  <si>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</si>
  <si>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</si>
  <si>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</si>
  <si>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</si>
  <si>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</si>
  <si>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</si>
  <si>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</si>
  <si>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</si>
  <si>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</si>
  <si>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</si>
  <si>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</si>
  <si>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</si>
  <si>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</si>
  <si>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</si>
  <si>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</si>
  <si>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</si>
  <si>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</si>
  <si>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</si>
  <si>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</si>
  <si>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</si>
  <si>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</si>
  <si>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</si>
  <si>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</si>
  <si>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</si>
  <si>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</si>
  <si>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</si>
  <si>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</si>
  <si>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</si>
  <si>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</si>
  <si>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</si>
  <si>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</si>
  <si>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</si>
  <si>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</si>
  <si>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</si>
  <si>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</si>
  <si>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</si>
  <si>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</si>
  <si>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</si>
  <si>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</si>
  <si>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</si>
  <si>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</si>
  <si>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</si>
  <si>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</si>
  <si>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</si>
  <si>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</si>
  <si>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</si>
  <si>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</si>
  <si>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</si>
  <si>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</si>
  <si>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</si>
  <si>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</si>
  <si>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</si>
  <si>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</si>
  <si>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</si>
  <si>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</si>
  <si>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</si>
  <si>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</si>
  <si>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</si>
  <si>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</si>
  <si>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</si>
  <si>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</si>
  <si>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</si>
  <si>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</si>
  <si>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</si>
  <si>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</si>
  <si>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</si>
  <si>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</si>
  <si>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</si>
  <si>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</si>
  <si>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</si>
  <si>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</si>
  <si>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</si>
  <si>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</si>
  <si>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</si>
  <si>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</si>
  <si>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</si>
  <si>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</si>
  <si>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</si>
  <si>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</si>
  <si>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</si>
  <si>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</si>
  <si>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</si>
  <si>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</si>
  <si>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</si>
  <si>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</si>
  <si>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</si>
  <si>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</si>
  <si>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</si>
  <si>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</si>
  <si>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</si>
  <si>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</si>
  <si>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</si>
  <si>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</si>
  <si>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</si>
  <si>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</si>
  <si>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</si>
  <si>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</si>
  <si>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</si>
  <si>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</si>
  <si>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</si>
  <si>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</si>
  <si>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</si>
  <si>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</si>
  <si>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</si>
  <si>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</si>
  <si>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</si>
  <si>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</si>
  <si>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</si>
  <si>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</si>
  <si>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</si>
  <si>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</si>
  <si>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</si>
  <si>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</si>
  <si>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</si>
  <si>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</si>
  <si>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</si>
  <si>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</si>
  <si>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</si>
  <si>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</si>
  <si>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</si>
  <si>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</si>
  <si>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</si>
  <si>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</si>
  <si>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</si>
  <si>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</si>
  <si>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</si>
  <si>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</si>
  <si>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</si>
  <si>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</si>
  <si>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</si>
  <si>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</si>
  <si>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</si>
  <si>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</si>
  <si>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</si>
  <si>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</si>
  <si>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</si>
  <si>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</si>
  <si>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</si>
  <si>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</si>
  <si>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</si>
  <si>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</si>
  <si>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</si>
  <si>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</si>
  <si>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</si>
  <si>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</si>
  <si>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</si>
  <si>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</si>
  <si>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</si>
  <si>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</si>
  <si>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</si>
  <si>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</si>
  <si>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</si>
  <si>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>Отчетен период:30.09.2016 г.</t>
  </si>
  <si>
    <t>Дата на съставяне: 28.10.2016г.</t>
  </si>
  <si>
    <t xml:space="preserve">Дата на съставяне: 28.10.2016г.                                       </t>
  </si>
  <si>
    <t>Отчетен период:30.09.2016г.</t>
  </si>
  <si>
    <t xml:space="preserve">Дата на съставяне: 28.10.2016г.                                     </t>
  </si>
  <si>
    <t xml:space="preserve">             Ръководител: Таня Николова</t>
  </si>
  <si>
    <t xml:space="preserve">Дата на съставяне: 28.10.2016г.                       </t>
  </si>
  <si>
    <t>Отчетен период към 30.09.2016год</t>
  </si>
  <si>
    <t>Отчетен период:към 30.09.2016год</t>
  </si>
  <si>
    <t xml:space="preserve">                Дата  на съставяне: 28.10.2016г.                                                                                                                             </t>
  </si>
  <si>
    <t xml:space="preserve"> Ръководител: Таня Николова</t>
  </si>
  <si>
    <t>Отчетен период: към 30.09.2016год</t>
  </si>
  <si>
    <t>Ръководител:Таня Николова</t>
  </si>
  <si>
    <r>
      <t xml:space="preserve">Отчетен период:   към 30.09.2016год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</si>
  <si>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съставяне:28.10.2016г.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</si>
</sst>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="90" zoomScaleNormal="90" zoomScalePageLayoutView="0" workbookViewId="0" topLeftCell="A1">
      <selection activeCell="B99" sqref="B99:E9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860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3502</v>
      </c>
      <c r="E12" s="32">
        <v>3412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1555</v>
      </c>
      <c r="E13" s="32">
        <v>1634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337</v>
      </c>
      <c r="E15" s="32">
        <v>411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20</v>
      </c>
      <c r="E16" s="32">
        <v>18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34</v>
      </c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11375</v>
      </c>
      <c r="E19" s="45">
        <f>SUM(E11:E18)</f>
        <v>11402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847</v>
      </c>
      <c r="J21" s="48">
        <f>J22+J23+J24</f>
        <v>847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8</v>
      </c>
      <c r="J23" s="34">
        <v>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10355</v>
      </c>
      <c r="J25" s="40">
        <f>J21+J20</f>
        <v>10355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254</v>
      </c>
      <c r="J27" s="40">
        <v>177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77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-231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23</v>
      </c>
      <c r="J33" s="40">
        <f>J27+J31+J32</f>
        <v>254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10678</v>
      </c>
      <c r="J36" s="40">
        <f>J17+J25+J33</f>
        <v>10909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155</v>
      </c>
      <c r="J44" s="34">
        <v>196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220</v>
      </c>
      <c r="J48" s="34">
        <v>263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SUM(I43:I48)</f>
        <v>375</v>
      </c>
      <c r="J49" s="40">
        <f>J44+J48</f>
        <v>459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25</v>
      </c>
      <c r="J51" s="34">
        <v>30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411</v>
      </c>
      <c r="J53" s="34">
        <v>411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11375</v>
      </c>
      <c r="E55" s="45">
        <f>E27+E19</f>
        <v>11402</v>
      </c>
      <c r="F55" s="30" t="s">
        <v>169</v>
      </c>
      <c r="G55" s="30"/>
      <c r="H55" s="60" t="s">
        <v>170</v>
      </c>
      <c r="I55" s="40">
        <f>I49+I51+I53+I54</f>
        <v>811</v>
      </c>
      <c r="J55" s="40">
        <f>J49+J51+J53+J54</f>
        <v>900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767</v>
      </c>
      <c r="E58" s="32">
        <v>598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480</v>
      </c>
      <c r="J59" s="34">
        <v>416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187</v>
      </c>
      <c r="E61" s="32">
        <v>94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954</v>
      </c>
      <c r="E64" s="45">
        <f>SUM(E58:E63)</f>
        <v>692</v>
      </c>
      <c r="F64" s="30" t="s">
        <v>197</v>
      </c>
      <c r="G64" s="30"/>
      <c r="H64" s="33" t="s">
        <v>198</v>
      </c>
      <c r="I64" s="34">
        <v>355</v>
      </c>
      <c r="J64" s="34">
        <v>150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12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69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18</v>
      </c>
      <c r="J67" s="34">
        <v>17</v>
      </c>
    </row>
    <row r="68" spans="1:10" ht="15">
      <c r="A68" s="28" t="s">
        <v>208</v>
      </c>
      <c r="B68" s="110"/>
      <c r="C68" s="31" t="s">
        <v>209</v>
      </c>
      <c r="D68" s="32">
        <v>373</v>
      </c>
      <c r="E68" s="32">
        <v>664</v>
      </c>
      <c r="F68" s="30" t="s">
        <v>210</v>
      </c>
      <c r="G68" s="30"/>
      <c r="H68" s="33" t="s">
        <v>211</v>
      </c>
      <c r="I68" s="34">
        <v>13</v>
      </c>
      <c r="J68" s="34">
        <v>6</v>
      </c>
    </row>
    <row r="69" spans="1:10" ht="15">
      <c r="A69" s="28" t="s">
        <v>212</v>
      </c>
      <c r="B69" s="110"/>
      <c r="C69" s="31" t="s">
        <v>213</v>
      </c>
      <c r="D69" s="32"/>
      <c r="E69" s="32">
        <v>10</v>
      </c>
      <c r="F69" s="47" t="s">
        <v>74</v>
      </c>
      <c r="G69" s="47"/>
      <c r="H69" s="33" t="s">
        <v>214</v>
      </c>
      <c r="I69" s="34">
        <v>642</v>
      </c>
      <c r="J69" s="34">
        <v>682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94">
        <v>9</v>
      </c>
      <c r="H71" s="73" t="s">
        <v>221</v>
      </c>
      <c r="I71" s="74">
        <f>SUM(I59:I70)</f>
        <v>1589</v>
      </c>
      <c r="J71" s="74">
        <f>SUM(J59:J70)</f>
        <v>1325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78</v>
      </c>
      <c r="E72" s="32">
        <v>37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23</v>
      </c>
      <c r="E74" s="32">
        <v>24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504</v>
      </c>
      <c r="E75" s="45">
        <f>SUM(E67:E74)</f>
        <v>765</v>
      </c>
      <c r="F75" s="47" t="s">
        <v>157</v>
      </c>
      <c r="G75" s="47"/>
      <c r="H75" s="39" t="s">
        <v>231</v>
      </c>
      <c r="I75" s="34">
        <v>7</v>
      </c>
      <c r="J75" s="34">
        <v>6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1596</v>
      </c>
      <c r="J79" s="83">
        <f>J71+J75</f>
        <v>1331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6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212</v>
      </c>
      <c r="E88" s="32">
        <v>248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218</v>
      </c>
      <c r="E91" s="45">
        <f>SUM(E87:E90)</f>
        <v>257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34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1710</v>
      </c>
      <c r="E93" s="45">
        <f>E64+E75+E91+E92</f>
        <v>1738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13085</v>
      </c>
      <c r="E94" s="89">
        <f>E93+E55</f>
        <v>13140</v>
      </c>
      <c r="F94" s="90" t="s">
        <v>267</v>
      </c>
      <c r="G94" s="90"/>
      <c r="H94" s="91" t="s">
        <v>268</v>
      </c>
      <c r="I94" s="613">
        <f>I79+I55+I36</f>
        <v>13085</v>
      </c>
      <c r="J94" s="613">
        <f>J79+J55+J36</f>
        <v>13140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861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E18 D20:E21 D23:E26 D30:E30 D35:E38 D40:E44 D47:E50 D53:E54 D58:E63 D67:E74 D79:E83 D87:E90 I19:J20 I22:J24 I28:J28 I31:J31 I39:J39 I43:J48 I51:J54 I59:J60 I62:J70 I74:J76 D92:E92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29:J29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C25">
      <selection activeCell="B4" sqref="B4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738</v>
      </c>
      <c r="E9" s="142">
        <v>798</v>
      </c>
      <c r="F9" s="140" t="s">
        <v>280</v>
      </c>
      <c r="G9" s="140"/>
      <c r="H9" s="143" t="s">
        <v>281</v>
      </c>
      <c r="I9" s="144">
        <v>1666</v>
      </c>
      <c r="J9" s="144">
        <v>2205</v>
      </c>
    </row>
    <row r="10" spans="1:10" ht="12">
      <c r="A10" s="140" t="s">
        <v>282</v>
      </c>
      <c r="B10" s="140"/>
      <c r="C10" s="141" t="s">
        <v>283</v>
      </c>
      <c r="D10" s="142">
        <v>431</v>
      </c>
      <c r="E10" s="142">
        <v>497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240</v>
      </c>
      <c r="E11" s="142">
        <v>210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576</v>
      </c>
      <c r="E12" s="142">
        <v>604</v>
      </c>
      <c r="F12" s="145" t="s">
        <v>74</v>
      </c>
      <c r="G12" s="145"/>
      <c r="H12" s="143" t="s">
        <v>292</v>
      </c>
      <c r="I12" s="144">
        <v>103</v>
      </c>
      <c r="J12" s="144">
        <v>213</v>
      </c>
    </row>
    <row r="13" spans="1:20" ht="13.5">
      <c r="A13" s="140" t="s">
        <v>293</v>
      </c>
      <c r="B13" s="140"/>
      <c r="C13" s="141" t="s">
        <v>294</v>
      </c>
      <c r="D13" s="142">
        <v>93</v>
      </c>
      <c r="E13" s="142">
        <v>82</v>
      </c>
      <c r="F13" s="146" t="s">
        <v>47</v>
      </c>
      <c r="G13" s="603">
        <v>11</v>
      </c>
      <c r="H13" s="147" t="s">
        <v>295</v>
      </c>
      <c r="I13" s="150">
        <f>SUM(I9:I12)</f>
        <v>1769</v>
      </c>
      <c r="J13" s="150">
        <f>SUM(J9:J12)</f>
        <v>2418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>
        <v>44</v>
      </c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-236</v>
      </c>
      <c r="E15" s="151">
        <v>-40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118</v>
      </c>
      <c r="E16" s="151">
        <v>133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1960</v>
      </c>
      <c r="E19" s="158">
        <f>SUM(E9:E18)</f>
        <v>2328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27</v>
      </c>
      <c r="E22" s="142">
        <v>32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6</v>
      </c>
      <c r="E24" s="142">
        <v>7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7</v>
      </c>
      <c r="E25" s="142">
        <v>13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40</v>
      </c>
      <c r="E26" s="158">
        <f>SUM(E22:E25)</f>
        <v>52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2000</v>
      </c>
      <c r="E28" s="639">
        <f>E26+E19</f>
        <v>2380</v>
      </c>
      <c r="F28" s="134" t="s">
        <v>334</v>
      </c>
      <c r="G28" s="134"/>
      <c r="H28" s="152" t="s">
        <v>335</v>
      </c>
      <c r="I28" s="150">
        <f>I13+I24</f>
        <v>1769</v>
      </c>
      <c r="J28" s="150">
        <f>J13+J24</f>
        <v>2418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/>
      <c r="E30" s="639">
        <f>J28-E28</f>
        <v>38</v>
      </c>
      <c r="F30" s="134" t="s">
        <v>338</v>
      </c>
      <c r="G30" s="134"/>
      <c r="H30" s="152" t="s">
        <v>339</v>
      </c>
      <c r="I30" s="150">
        <f>D28-I28</f>
        <v>231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2000</v>
      </c>
      <c r="E33" s="158">
        <f>E28+E31+E32</f>
        <v>2380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0</v>
      </c>
      <c r="E34" s="639">
        <f>E30</f>
        <v>38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0</v>
      </c>
      <c r="E39" s="640">
        <f>E34+E37</f>
        <v>38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0</v>
      </c>
      <c r="E41" s="637">
        <f>E39</f>
        <v>38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2000</v>
      </c>
      <c r="E42" s="641">
        <f>E33-E35+E39</f>
        <v>2418</v>
      </c>
      <c r="F42" s="176" t="s">
        <v>377</v>
      </c>
      <c r="G42" s="176"/>
      <c r="H42" s="172" t="s">
        <v>378</v>
      </c>
      <c r="I42" s="646">
        <f>I28+I30</f>
        <v>2000</v>
      </c>
      <c r="J42" s="646">
        <f>J28+J30</f>
        <v>2418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862</v>
      </c>
      <c r="B44" s="183"/>
      <c r="C44" s="184"/>
      <c r="D44" s="642" t="s">
        <v>852</v>
      </c>
      <c r="E44" s="185"/>
      <c r="F44" s="620" t="s">
        <v>859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31:J32 I40:J40 I9:J12 I15:J16 D22:E25 I19: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52" sqref="C52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860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2095</v>
      </c>
      <c r="D10" s="218">
        <v>2462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-1553</v>
      </c>
      <c r="D11" s="218">
        <v>-1898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-659</v>
      </c>
      <c r="D13" s="218">
        <v>-674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169</v>
      </c>
      <c r="D14" s="218">
        <v>280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>
        <v>-12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-6</v>
      </c>
      <c r="D18" s="218">
        <v>-7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-79</v>
      </c>
      <c r="D19" s="218">
        <v>-83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-33</v>
      </c>
      <c r="D20" s="214">
        <f>SUM(D10:D19)</f>
        <v>68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/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71</v>
      </c>
      <c r="D36" s="218">
        <v>122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-56</v>
      </c>
      <c r="D37" s="218">
        <v>-56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-21</v>
      </c>
      <c r="D39" s="218">
        <v>-20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-6</v>
      </c>
      <c r="D42" s="214">
        <f>SUM(D36:D41)</f>
        <v>46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-39</v>
      </c>
      <c r="D43" s="214">
        <f>D42+D32+D20</f>
        <v>114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257</v>
      </c>
      <c r="D44" s="214">
        <v>302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218</v>
      </c>
      <c r="D45" s="214">
        <f>D44+D43</f>
        <v>416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218</v>
      </c>
      <c r="D46" s="230">
        <f>D45</f>
        <v>416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864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859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K35" sqref="K35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9508</v>
      </c>
      <c r="F11" s="293">
        <v>30</v>
      </c>
      <c r="G11" s="293">
        <v>8</v>
      </c>
      <c r="H11" s="293">
        <v>809</v>
      </c>
      <c r="I11" s="293">
        <v>787</v>
      </c>
      <c r="J11" s="293">
        <v>-533</v>
      </c>
      <c r="K11" s="293"/>
      <c r="L11" s="289">
        <f>SUM(C11:K11)</f>
        <v>10909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>
        <f>SUM(I12:K12)</f>
        <v>0</v>
      </c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9508</v>
      </c>
      <c r="F15" s="293">
        <f>F11</f>
        <v>30</v>
      </c>
      <c r="G15" s="293">
        <f>G11</f>
        <v>8</v>
      </c>
      <c r="H15" s="293">
        <f>H11</f>
        <v>809</v>
      </c>
      <c r="I15" s="293">
        <f>SUM(I11:I14)</f>
        <v>787</v>
      </c>
      <c r="J15" s="293">
        <f>SUM(J11:J14)</f>
        <v>-533</v>
      </c>
      <c r="K15" s="293"/>
      <c r="L15" s="289">
        <f>SUM(C15:K15)</f>
        <v>10909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/>
      <c r="J16" s="303">
        <v>-231</v>
      </c>
      <c r="K16" s="288"/>
      <c r="L16" s="289">
        <f>SUM(C16:K16)</f>
        <v>-231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9508</v>
      </c>
      <c r="F29" s="293">
        <f>SUM(F15:F28)</f>
        <v>30</v>
      </c>
      <c r="G29" s="293">
        <f>SUM(G15:G28)</f>
        <v>8</v>
      </c>
      <c r="H29" s="293">
        <f>SUM(H15:H28)</f>
        <v>809</v>
      </c>
      <c r="I29" s="293">
        <f>SUM(I15:I28)</f>
        <v>787</v>
      </c>
      <c r="J29" s="293">
        <f>SUM(J15:J28)</f>
        <v>-764</v>
      </c>
      <c r="K29" s="293"/>
      <c r="L29" s="289">
        <f>SUM(C29:K29)</f>
        <v>10678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9508</v>
      </c>
      <c r="F32" s="293">
        <f>F29</f>
        <v>30</v>
      </c>
      <c r="G32" s="293">
        <v>12</v>
      </c>
      <c r="H32" s="293">
        <f>H29</f>
        <v>809</v>
      </c>
      <c r="I32" s="293">
        <f>I29</f>
        <v>787</v>
      </c>
      <c r="J32" s="293">
        <f>J29</f>
        <v>-764</v>
      </c>
      <c r="K32" s="293"/>
      <c r="L32" s="289">
        <f>L29</f>
        <v>10678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870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25">
      <selection activeCell="C3" sqref="C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867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4161</v>
      </c>
      <c r="E10" s="345">
        <v>139</v>
      </c>
      <c r="F10" s="345"/>
      <c r="G10" s="624">
        <f>D10+E10-F10</f>
        <v>4300</v>
      </c>
      <c r="H10" s="347"/>
      <c r="I10" s="347"/>
      <c r="J10" s="624">
        <f>SUM(G10:I10)</f>
        <v>4300</v>
      </c>
      <c r="K10" s="347">
        <v>749</v>
      </c>
      <c r="L10" s="347">
        <v>49</v>
      </c>
      <c r="M10" s="347"/>
      <c r="N10" s="624">
        <f aca="true" t="shared" si="0" ref="N10:N16">K10+L10-M10</f>
        <v>798</v>
      </c>
      <c r="O10" s="347"/>
      <c r="P10" s="347"/>
      <c r="Q10" s="346"/>
      <c r="R10" s="624">
        <f>G10-N10</f>
        <v>3502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2735</v>
      </c>
      <c r="E11" s="345">
        <v>34</v>
      </c>
      <c r="F11" s="345"/>
      <c r="G11" s="624">
        <f>D11+E11-F11</f>
        <v>2769</v>
      </c>
      <c r="H11" s="347"/>
      <c r="I11" s="347"/>
      <c r="J11" s="624">
        <f>SUM(G11)</f>
        <v>2769</v>
      </c>
      <c r="K11" s="347">
        <v>1100</v>
      </c>
      <c r="L11" s="347">
        <v>114</v>
      </c>
      <c r="M11" s="347"/>
      <c r="N11" s="624">
        <f t="shared" si="0"/>
        <v>1214</v>
      </c>
      <c r="O11" s="347"/>
      <c r="P11" s="347"/>
      <c r="Q11" s="346"/>
      <c r="R11" s="624">
        <f aca="true" t="shared" si="1" ref="R11:R16">G11-N11</f>
        <v>1555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603</v>
      </c>
      <c r="E13" s="345"/>
      <c r="F13" s="345"/>
      <c r="G13" s="624">
        <f>D13+E13-F13</f>
        <v>603</v>
      </c>
      <c r="H13" s="347"/>
      <c r="I13" s="347"/>
      <c r="J13" s="624">
        <f>SUM(G13)</f>
        <v>603</v>
      </c>
      <c r="K13" s="347">
        <v>192</v>
      </c>
      <c r="L13" s="347">
        <v>74</v>
      </c>
      <c r="M13" s="347"/>
      <c r="N13" s="624">
        <f t="shared" si="0"/>
        <v>266</v>
      </c>
      <c r="O13" s="347"/>
      <c r="P13" s="347"/>
      <c r="Q13" s="346"/>
      <c r="R13" s="624">
        <f t="shared" si="1"/>
        <v>337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72</v>
      </c>
      <c r="E14" s="345">
        <v>5</v>
      </c>
      <c r="F14" s="345"/>
      <c r="G14" s="624">
        <f>D14+E14-F14</f>
        <v>77</v>
      </c>
      <c r="H14" s="347"/>
      <c r="I14" s="347"/>
      <c r="J14" s="624">
        <f>SUM(G14:I14)</f>
        <v>77</v>
      </c>
      <c r="K14" s="347">
        <v>54</v>
      </c>
      <c r="L14" s="347">
        <v>3</v>
      </c>
      <c r="M14" s="347"/>
      <c r="N14" s="624">
        <f t="shared" si="0"/>
        <v>57</v>
      </c>
      <c r="O14" s="347"/>
      <c r="P14" s="347"/>
      <c r="Q14" s="346"/>
      <c r="R14" s="624">
        <f t="shared" si="1"/>
        <v>20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/>
      <c r="E15" s="345">
        <v>193</v>
      </c>
      <c r="F15" s="345">
        <v>159</v>
      </c>
      <c r="G15" s="624">
        <f>D15+E15-F15</f>
        <v>34</v>
      </c>
      <c r="H15" s="347"/>
      <c r="I15" s="347"/>
      <c r="J15" s="624">
        <f>SUM(G15:I15)</f>
        <v>34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34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13498</v>
      </c>
      <c r="E17" s="623">
        <f>SUM(E9:E16)</f>
        <v>371</v>
      </c>
      <c r="F17" s="623">
        <f>SUM(F9:F16)</f>
        <v>159</v>
      </c>
      <c r="G17" s="624">
        <f>SUM(G9:G16)</f>
        <v>13710</v>
      </c>
      <c r="H17" s="625">
        <f>SUM(H9:H16)</f>
        <v>0</v>
      </c>
      <c r="I17" s="354"/>
      <c r="J17" s="624">
        <f>SUM(J9:J16)</f>
        <v>13710</v>
      </c>
      <c r="K17" s="625">
        <f>SUM(K10:K16)</f>
        <v>2095</v>
      </c>
      <c r="L17" s="625">
        <f>SUM(L10:L16)</f>
        <v>240</v>
      </c>
      <c r="M17" s="625">
        <f>SUM(M10:M16)</f>
        <v>0</v>
      </c>
      <c r="N17" s="346">
        <f>SUM(N9:N16)</f>
        <v>2335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11375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24</v>
      </c>
      <c r="L22" s="347"/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24</v>
      </c>
      <c r="L25" s="631">
        <f>SUM(L22:L24)</f>
        <v>0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13522</v>
      </c>
      <c r="E40" s="626">
        <f>E25+E17</f>
        <v>371</v>
      </c>
      <c r="F40" s="626">
        <f>F17</f>
        <v>159</v>
      </c>
      <c r="G40" s="624">
        <f>G25+G17</f>
        <v>13734</v>
      </c>
      <c r="H40" s="627">
        <f>H17</f>
        <v>0</v>
      </c>
      <c r="I40" s="334"/>
      <c r="J40" s="624">
        <f>J25+J17</f>
        <v>13734</v>
      </c>
      <c r="K40" s="627">
        <f>K25+K17</f>
        <v>2119</v>
      </c>
      <c r="L40" s="627">
        <f>L25+L17</f>
        <v>240</v>
      </c>
      <c r="M40" s="627">
        <f>M17</f>
        <v>0</v>
      </c>
      <c r="N40" s="346">
        <f>N25+N17</f>
        <v>2359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11375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866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865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A109" sqref="A109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871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373</v>
      </c>
      <c r="D28" s="426">
        <v>373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/>
      <c r="D29" s="426"/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>
        <v>30</v>
      </c>
      <c r="D31" s="426">
        <v>30</v>
      </c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78</v>
      </c>
      <c r="D33" s="433">
        <v>78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60</v>
      </c>
      <c r="D35" s="426">
        <v>60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18</v>
      </c>
      <c r="D37" s="426">
        <v>18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23</v>
      </c>
      <c r="D38" s="433">
        <v>23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23</v>
      </c>
      <c r="D42" s="426">
        <v>23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C28+C29+C33+C42+C31</f>
        <v>504</v>
      </c>
      <c r="D43" s="430">
        <f>D28+D29+D33+D42+D31</f>
        <v>504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504</v>
      </c>
      <c r="D44" s="430">
        <f>D43</f>
        <v>504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155</v>
      </c>
      <c r="D56" s="439"/>
      <c r="E56" s="433">
        <v>155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155</v>
      </c>
      <c r="D57" s="426"/>
      <c r="E57" s="433">
        <v>155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220</v>
      </c>
      <c r="D64" s="426"/>
      <c r="E64" s="433">
        <v>220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220</v>
      </c>
      <c r="D65" s="450"/>
      <c r="E65" s="433">
        <v>220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375</v>
      </c>
      <c r="D66" s="430">
        <f>D57+D65</f>
        <v>0</v>
      </c>
      <c r="E66" s="430">
        <f>E52+E56+E61+E62+E63+E64</f>
        <v>375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411</v>
      </c>
      <c r="D68" s="426"/>
      <c r="E68" s="433">
        <v>411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480</v>
      </c>
      <c r="D75" s="430">
        <v>480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424</v>
      </c>
      <c r="D76" s="426">
        <v>424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56</v>
      </c>
      <c r="D78" s="426">
        <v>56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355</v>
      </c>
      <c r="D87" s="426">
        <v>355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12</v>
      </c>
      <c r="D88" s="426">
        <v>12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69</v>
      </c>
      <c r="D89" s="426">
        <v>69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13</v>
      </c>
      <c r="D90" s="439">
        <v>13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13</v>
      </c>
      <c r="D93" s="426">
        <v>13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18</v>
      </c>
      <c r="D94" s="426">
        <v>18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642</v>
      </c>
      <c r="D95" s="426">
        <v>642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1589</v>
      </c>
      <c r="D96" s="430">
        <f>D71+D75+D87+D88+D89+D93+D94+D95</f>
        <v>1589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2375</v>
      </c>
      <c r="D97" s="430">
        <f>D66+D68+D96</f>
        <v>1589</v>
      </c>
      <c r="E97" s="430">
        <f>E66+E68+E96</f>
        <v>786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861</v>
      </c>
      <c r="B109" s="470"/>
      <c r="C109" s="471" t="s">
        <v>852</v>
      </c>
      <c r="D109" s="471"/>
      <c r="E109" s="471" t="s">
        <v>859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I30" sqref="I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863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861</v>
      </c>
      <c r="B30" s="527"/>
      <c r="C30" s="479"/>
      <c r="D30" s="622" t="s">
        <v>852</v>
      </c>
      <c r="E30" s="528"/>
      <c r="F30" s="529"/>
      <c r="G30" s="530"/>
      <c r="H30" s="621" t="s">
        <v>872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151" sqref="F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859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2016-10-28T11:31:13Z</cp:lastPrinted>
  <dcterms:created xsi:type="dcterms:W3CDTF">2005-01-20T07:09:52Z</dcterms:created>
  <dcterms:modified xsi:type="dcterms:W3CDTF">2016-10-28T11:43:55Z</dcterms:modified>
  <cp:category/>
  <cp:version/>
  <cp:contentType/>
  <cp:contentStatus/>
</cp:coreProperties>
</file>